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75" windowWidth="20715" windowHeight="107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9" i="1"/>
  <c r="G29" s="1"/>
  <c r="G30" s="1"/>
  <c r="D29"/>
  <c r="F29" s="1"/>
  <c r="F30" s="1"/>
  <c r="D20"/>
  <c r="F20" s="1"/>
  <c r="F21" s="1"/>
  <c r="E20"/>
  <c r="G20" s="1"/>
  <c r="G21" s="1"/>
</calcChain>
</file>

<file path=xl/sharedStrings.xml><?xml version="1.0" encoding="utf-8"?>
<sst xmlns="http://schemas.openxmlformats.org/spreadsheetml/2006/main" count="27" uniqueCount="26">
  <si>
    <t>Standard 0.6 m wide by 2 m deep by 6 m long trench to MPDC Specifications.</t>
  </si>
  <si>
    <t>Matamata-Piako District Council Residential Soakage Calculator</t>
  </si>
  <si>
    <t>Notes:</t>
  </si>
  <si>
    <t>Number Required (rounded up)</t>
  </si>
  <si>
    <t xml:space="preserve">Number Required (rounded up) </t>
  </si>
  <si>
    <t>3   The depth specified is the effective depth of the soak hole or trench above the winter watertable</t>
  </si>
  <si>
    <t xml:space="preserve">4   If the percolation rate is below 0.5 litres per minute per m2 then soakage disposal of stormwwater is not suitable and alternative means of disposal must be approved by Council </t>
  </si>
  <si>
    <t>(provided the percolation rate is greater than 0.5 litres per minute per square metre)</t>
  </si>
  <si>
    <t xml:space="preserve">5   Provides for storing total runoff in the chamber and is thus conservative. If a full calculation is undertaken by a Professional Consultant then the soakage volume can usually be reduced </t>
  </si>
  <si>
    <t xml:space="preserve">1   This spreadsheet provides an acceptable solution for compliance with the Building Code (E1) and Environment Waikato's Regional Plan </t>
  </si>
  <si>
    <t>7  There are very few situations in the Council's urban areas where approved overland flow paths are available and in most cases soakage must be to the "Without OFP" requirement</t>
  </si>
  <si>
    <t>Garage or Sleepout</t>
  </si>
  <si>
    <t>6   Soakage trenches and soakholes must be constructed in accordance with requirements in Council's "Soakage Design Procedures and Guidelines"</t>
  </si>
  <si>
    <t>2   It also provides an alternative solution to Council's "Soakage Design Procedures and Guidelines" for buildings and impervious surfaces such as paths &amp; drives etc on residential sections</t>
  </si>
  <si>
    <t>Enter area</t>
  </si>
  <si>
    <t xml:space="preserve">House - include all roof, carport, sealed/concrete drives &amp; paths etc  </t>
  </si>
  <si>
    <t>m2</t>
  </si>
  <si>
    <t>Volume generated by 100 year return period storm of 60 minutes duration (m3)</t>
  </si>
  <si>
    <t>Volume generated by 10 year return period storm of 60 minutes duration (m3)</t>
  </si>
  <si>
    <t>Without Overland Flow Path (number)</t>
  </si>
  <si>
    <t>With Overland Flow Path (number)</t>
  </si>
  <si>
    <t>8.  If a different sized device is more practical then the "volume generated" can be used to calculate the number of such devices</t>
  </si>
  <si>
    <r>
      <t xml:space="preserve">Standard 0.9 m dia. by 1.8 m deep soakhole;                 </t>
    </r>
    <r>
      <rPr>
        <b/>
        <u/>
        <sz val="10"/>
        <rFont val="Arial"/>
        <family val="2"/>
      </rPr>
      <t>or</t>
    </r>
    <r>
      <rPr>
        <b/>
        <sz val="10"/>
        <rFont val="Arial"/>
        <family val="2"/>
      </rPr>
      <t xml:space="preserve">            1.2 m dia. by 1.0 m deep soakhole;              to MPDC Specification.</t>
    </r>
  </si>
  <si>
    <t>Note that the number of soakholes assumes the use of a porous liner with no filling</t>
  </si>
  <si>
    <t xml:space="preserve">Note that the number of trenches assumes rock filling thus the volume available is 0.38 times the volume of the hole (as per E1). </t>
  </si>
  <si>
    <t>Version 2: 12-03-13 (corrects trenches for rock filling)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</si>
</sst>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0" borderId="0" xfId="0" applyNumberFormat="1" applyBorder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64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" fontId="0" fillId="0" borderId="0" xfId="0" applyNumberFormat="1"/>
    <xf numFmtId="0" fontId="0" fillId="0" borderId="0" xfId="0" applyProtection="1">
      <protection locked="0"/>
    </xf>
    <xf numFmtId="164" fontId="2" fillId="0" borderId="2" xfId="0" applyNumberFormat="1" applyFont="1" applyBorder="1" applyAlignment="1" applyProtection="1">
      <alignment horizontal="center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165" fontId="2" fillId="0" borderId="2" xfId="0" applyNumberFormat="1" applyFont="1" applyBorder="1" applyAlignment="1">
      <alignment horizontal="center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5" fillId="0" borderId="1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1" fillId="3" borderId="7" xfId="0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2" xfId="0" applyNumberFormat="1" applyFont="1" applyFill="1" applyBorder="1" applyAlignment="1">
      <alignment horizontal="center" wrapText="1"/>
    </xf>
    <xf numFmtId="164" fontId="1" fillId="3" borderId="9" xfId="0" applyNumberFormat="1" applyFont="1" applyFill="1" applyBorder="1" applyAlignment="1">
      <alignment horizontal="center" wrapText="1"/>
    </xf>
    <xf numFmtId="164" fontId="1" fillId="3" borderId="10" xfId="0" applyNumberFormat="1" applyFont="1" applyFill="1" applyBorder="1" applyAlignment="1">
      <alignment horizontal="center" wrapText="1"/>
    </xf>
    <xf numFmtId="164" fontId="1" fillId="3" borderId="13" xfId="0" applyNumberFormat="1" applyFont="1" applyFill="1" applyBorder="1" applyAlignment="1">
      <alignment horizontal="center" wrapText="1"/>
    </xf>
    <xf numFmtId="164" fontId="1" fillId="3" borderId="14" xfId="0" applyNumberFormat="1" applyFont="1" applyFill="1" applyBorder="1" applyAlignment="1">
      <alignment horizontal="center" wrapText="1"/>
    </xf>
    <xf numFmtId="164" fontId="1" fillId="3" borderId="11" xfId="0" applyNumberFormat="1" applyFont="1" applyFill="1" applyBorder="1" applyAlignment="1">
      <alignment horizontal="center" wrapText="1"/>
    </xf>
    <xf numFmtId="164" fontId="1" fillId="3" borderId="12" xfId="0" applyNumberFormat="1" applyFont="1" applyFill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2" fontId="1" fillId="0" borderId="7" xfId="0" applyNumberFormat="1" applyFont="1" applyBorder="1" applyAlignment="1">
      <alignment horizont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7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6"/>
  <sheetViews>
    <sheetView tabSelected="1" workbookViewId="0">
      <selection activeCell="B20" sqref="B20"/>
    </sheetView>
  </sheetViews>
  <sheetFormatPr defaultRowHeight="12.75"/>
  <cols>
    <col min="1" max="1" width="61.85546875" customWidth="1"/>
    <col min="2" max="2" width="6.28515625" style="8" customWidth="1"/>
    <col min="3" max="3" width="5.7109375" customWidth="1"/>
    <col min="4" max="5" width="20.7109375" style="8" customWidth="1"/>
    <col min="6" max="6" width="21.7109375" customWidth="1"/>
    <col min="7" max="7" width="20.7109375" customWidth="1"/>
  </cols>
  <sheetData>
    <row r="1" spans="1:7">
      <c r="A1" s="2"/>
      <c r="B1" s="3"/>
      <c r="C1" s="4"/>
      <c r="D1" s="3"/>
      <c r="E1" s="3"/>
      <c r="F1" s="4"/>
      <c r="G1" s="4"/>
    </row>
    <row r="2" spans="1:7" ht="15.75">
      <c r="A2" s="50" t="s">
        <v>1</v>
      </c>
      <c r="B2" s="50"/>
      <c r="C2" s="50"/>
      <c r="D2" s="50"/>
      <c r="E2" s="50"/>
      <c r="F2" s="50"/>
      <c r="G2" s="50"/>
    </row>
    <row r="3" spans="1:7">
      <c r="A3" s="54" t="s">
        <v>7</v>
      </c>
      <c r="B3" s="54"/>
      <c r="C3" s="54"/>
      <c r="D3" s="54"/>
      <c r="E3" s="54"/>
      <c r="F3" s="54"/>
      <c r="G3" s="54"/>
    </row>
    <row r="4" spans="1:7">
      <c r="A4" s="9"/>
      <c r="B4" s="9"/>
      <c r="C4" s="9"/>
      <c r="D4" s="9"/>
      <c r="E4" s="9"/>
      <c r="F4" s="9"/>
      <c r="G4" s="9"/>
    </row>
    <row r="5" spans="1:7">
      <c r="A5" s="2" t="s">
        <v>2</v>
      </c>
      <c r="B5" s="3"/>
      <c r="C5" s="9"/>
      <c r="D5" s="9"/>
      <c r="E5" s="9"/>
      <c r="F5" s="9"/>
      <c r="G5" s="9"/>
    </row>
    <row r="6" spans="1:7">
      <c r="A6" s="32" t="s">
        <v>9</v>
      </c>
      <c r="B6" s="32"/>
      <c r="C6" s="32"/>
      <c r="D6" s="32"/>
      <c r="E6" s="32"/>
      <c r="F6" s="32"/>
      <c r="G6" s="32"/>
    </row>
    <row r="7" spans="1:7">
      <c r="A7" s="32" t="s">
        <v>13</v>
      </c>
      <c r="B7" s="32"/>
      <c r="C7" s="32"/>
      <c r="D7" s="32"/>
      <c r="E7" s="32"/>
      <c r="F7" s="32"/>
      <c r="G7" s="32"/>
    </row>
    <row r="8" spans="1:7">
      <c r="A8" s="32" t="s">
        <v>5</v>
      </c>
      <c r="B8" s="32"/>
      <c r="C8" s="32"/>
      <c r="D8" s="32"/>
      <c r="E8" s="32"/>
      <c r="F8" s="32"/>
      <c r="G8" s="32"/>
    </row>
    <row r="9" spans="1:7">
      <c r="A9" s="32" t="s">
        <v>6</v>
      </c>
      <c r="B9" s="55"/>
      <c r="C9" s="55"/>
      <c r="D9" s="55"/>
      <c r="E9" s="55"/>
      <c r="F9" s="55"/>
      <c r="G9" s="55"/>
    </row>
    <row r="10" spans="1:7">
      <c r="A10" s="32" t="s">
        <v>8</v>
      </c>
      <c r="B10" s="32"/>
      <c r="C10" s="32"/>
      <c r="D10" s="32"/>
      <c r="E10" s="32"/>
      <c r="F10" s="32"/>
      <c r="G10" s="32"/>
    </row>
    <row r="11" spans="1:7">
      <c r="A11" s="55" t="s">
        <v>12</v>
      </c>
      <c r="B11" s="55"/>
      <c r="C11" s="55"/>
      <c r="D11" s="55"/>
      <c r="E11" s="55"/>
      <c r="F11" s="55"/>
      <c r="G11" s="55"/>
    </row>
    <row r="12" spans="1:7">
      <c r="A12" s="32" t="s">
        <v>10</v>
      </c>
      <c r="B12" s="32"/>
      <c r="C12" s="32"/>
      <c r="D12" s="32"/>
      <c r="E12" s="32"/>
      <c r="F12" s="32"/>
      <c r="G12" s="32"/>
    </row>
    <row r="13" spans="1:7">
      <c r="A13" s="32" t="s">
        <v>21</v>
      </c>
      <c r="B13" s="32"/>
      <c r="C13" s="32"/>
      <c r="D13" s="32"/>
      <c r="E13" s="32"/>
      <c r="F13" s="32"/>
      <c r="G13" s="32"/>
    </row>
    <row r="14" spans="1:7">
      <c r="A14" s="6"/>
      <c r="B14" s="16"/>
      <c r="C14" s="6"/>
      <c r="D14" s="6"/>
      <c r="E14" s="6"/>
      <c r="F14" s="6"/>
      <c r="G14" s="6"/>
    </row>
    <row r="15" spans="1:7">
      <c r="C15" s="3"/>
      <c r="D15" s="3"/>
      <c r="E15" s="3"/>
      <c r="F15" s="3"/>
      <c r="G15" s="3"/>
    </row>
    <row r="16" spans="1:7">
      <c r="C16" s="1"/>
      <c r="D16" s="51" t="s">
        <v>17</v>
      </c>
      <c r="E16" s="51" t="s">
        <v>18</v>
      </c>
      <c r="F16" s="34" t="s">
        <v>0</v>
      </c>
      <c r="G16" s="35"/>
    </row>
    <row r="17" spans="1:7">
      <c r="D17" s="51"/>
      <c r="E17" s="51"/>
      <c r="F17" s="36"/>
      <c r="G17" s="37"/>
    </row>
    <row r="18" spans="1:7">
      <c r="A18" s="15"/>
      <c r="B18" s="56" t="s">
        <v>14</v>
      </c>
      <c r="D18" s="51"/>
      <c r="E18" s="51"/>
      <c r="F18" s="33" t="s">
        <v>19</v>
      </c>
      <c r="G18" s="33" t="s">
        <v>20</v>
      </c>
    </row>
    <row r="19" spans="1:7" ht="13.5" thickBot="1">
      <c r="B19" s="57"/>
      <c r="D19" s="51"/>
      <c r="E19" s="51"/>
      <c r="F19" s="33"/>
      <c r="G19" s="33"/>
    </row>
    <row r="20" spans="1:7" ht="12.75" customHeight="1" thickBot="1">
      <c r="A20" s="21" t="s">
        <v>15</v>
      </c>
      <c r="B20" s="25">
        <v>100</v>
      </c>
      <c r="C20" s="22" t="s">
        <v>16</v>
      </c>
      <c r="D20" s="20">
        <f>B20*0.06</f>
        <v>6</v>
      </c>
      <c r="E20" s="17">
        <f>B20*0.035</f>
        <v>3.5000000000000004</v>
      </c>
      <c r="F20" s="24">
        <f>(D20/7.2)/0.38</f>
        <v>2.1929824561403506</v>
      </c>
      <c r="G20" s="24">
        <f>(E20/7.2)/0.38</f>
        <v>1.2792397660818715</v>
      </c>
    </row>
    <row r="21" spans="1:7" ht="12.75" customHeight="1" thickBot="1">
      <c r="A21" s="11"/>
      <c r="B21" s="12"/>
      <c r="C21" s="12"/>
      <c r="D21" s="52" t="s">
        <v>3</v>
      </c>
      <c r="E21" s="53"/>
      <c r="F21" s="27">
        <f>ROUNDUP(F20,0)</f>
        <v>3</v>
      </c>
      <c r="G21" s="28">
        <f>ROUNDUP(G20,0)</f>
        <v>2</v>
      </c>
    </row>
    <row r="22" spans="1:7" ht="12.75" customHeight="1">
      <c r="A22" s="11"/>
      <c r="B22" s="12"/>
      <c r="C22" s="12"/>
      <c r="D22" s="30"/>
      <c r="E22" s="30"/>
      <c r="F22" s="44" t="s">
        <v>24</v>
      </c>
      <c r="G22" s="45"/>
    </row>
    <row r="23" spans="1:7" ht="12.75" customHeight="1">
      <c r="A23" s="11"/>
      <c r="B23" s="12"/>
      <c r="C23" s="12"/>
      <c r="D23" s="31"/>
      <c r="E23" s="31"/>
      <c r="F23" s="46"/>
      <c r="G23" s="47"/>
    </row>
    <row r="24" spans="1:7" ht="12.75" customHeight="1" thickBot="1">
      <c r="A24" s="11"/>
      <c r="B24" s="12"/>
      <c r="C24" s="12"/>
      <c r="D24" s="31"/>
      <c r="E24" s="31"/>
      <c r="F24" s="48"/>
      <c r="G24" s="49"/>
    </row>
    <row r="25" spans="1:7" ht="13.5" customHeight="1">
      <c r="A25" s="7"/>
      <c r="B25" s="12"/>
      <c r="C25" s="10"/>
      <c r="D25" s="10"/>
      <c r="E25" s="10"/>
      <c r="F25" s="5"/>
      <c r="G25" s="5"/>
    </row>
    <row r="26" spans="1:7" ht="13.5" customHeight="1">
      <c r="A26" s="7"/>
      <c r="B26" s="12"/>
      <c r="C26" s="10"/>
      <c r="D26" s="10"/>
      <c r="E26" s="10"/>
      <c r="F26" s="38" t="s">
        <v>22</v>
      </c>
      <c r="G26" s="39"/>
    </row>
    <row r="27" spans="1:7" ht="13.5" customHeight="1">
      <c r="A27" s="7"/>
      <c r="B27" s="12"/>
      <c r="C27" s="10"/>
      <c r="D27" s="10"/>
      <c r="E27" s="10"/>
      <c r="F27" s="40"/>
      <c r="G27" s="41"/>
    </row>
    <row r="28" spans="1:7" ht="13.5" thickBot="1">
      <c r="A28" s="7"/>
      <c r="B28" s="12"/>
      <c r="C28" s="10"/>
      <c r="D28" s="10"/>
      <c r="E28" s="10"/>
      <c r="F28" s="42"/>
      <c r="G28" s="43"/>
    </row>
    <row r="29" spans="1:7" ht="12.75" customHeight="1" thickBot="1">
      <c r="A29" s="23" t="s">
        <v>11</v>
      </c>
      <c r="B29" s="25">
        <v>15</v>
      </c>
      <c r="C29" s="22" t="s">
        <v>16</v>
      </c>
      <c r="D29" s="17">
        <f>B29*0.06</f>
        <v>0.89999999999999991</v>
      </c>
      <c r="E29" s="17">
        <f>B29*0.035</f>
        <v>0.52500000000000002</v>
      </c>
      <c r="F29" s="17">
        <f>D29/1.14</f>
        <v>0.78947368421052633</v>
      </c>
      <c r="G29" s="17">
        <f>E29/1.14</f>
        <v>0.46052631578947373</v>
      </c>
    </row>
    <row r="30" spans="1:7" ht="12.75" customHeight="1" thickBot="1">
      <c r="A30" s="11"/>
      <c r="B30" s="26"/>
      <c r="C30" s="13"/>
      <c r="D30" s="52" t="s">
        <v>4</v>
      </c>
      <c r="E30" s="53"/>
      <c r="F30" s="27">
        <f>ROUNDUP(F29,0)</f>
        <v>1</v>
      </c>
      <c r="G30" s="28">
        <f>ROUNDUP(G29,0)</f>
        <v>1</v>
      </c>
    </row>
    <row r="31" spans="1:7" ht="12.75" customHeight="1">
      <c r="A31" s="2"/>
      <c r="F31" s="44" t="s">
        <v>23</v>
      </c>
      <c r="G31" s="45"/>
    </row>
    <row r="32" spans="1:7" ht="13.5" thickBot="1">
      <c r="A32" s="14"/>
      <c r="F32" s="48"/>
      <c r="G32" s="49"/>
    </row>
    <row r="33" spans="1:7">
      <c r="F33" s="29"/>
      <c r="G33" s="29"/>
    </row>
    <row r="34" spans="1:7">
      <c r="A34" s="19"/>
    </row>
    <row r="37" spans="1:7" ht="12.75" customHeight="1"/>
    <row r="38" spans="1:7" ht="12.75" customHeight="1"/>
    <row r="39" spans="1:7" ht="12.75" customHeight="1"/>
    <row r="40" spans="1:7" ht="12.75" customHeight="1">
      <c r="C40" s="18"/>
    </row>
    <row r="41" spans="1:7" ht="12.75" customHeight="1"/>
    <row r="46" spans="1:7">
      <c r="A46" s="2" t="s">
        <v>25</v>
      </c>
    </row>
  </sheetData>
  <sheetProtection password="D966" sheet="1" objects="1" scenarios="1" selectLockedCells="1"/>
  <mergeCells count="21">
    <mergeCell ref="F31:G32"/>
    <mergeCell ref="A2:G2"/>
    <mergeCell ref="D16:D19"/>
    <mergeCell ref="E16:E19"/>
    <mergeCell ref="D21:E21"/>
    <mergeCell ref="A3:G3"/>
    <mergeCell ref="A6:G6"/>
    <mergeCell ref="A10:G10"/>
    <mergeCell ref="A7:G7"/>
    <mergeCell ref="A11:G11"/>
    <mergeCell ref="A8:G8"/>
    <mergeCell ref="A9:G9"/>
    <mergeCell ref="A12:G12"/>
    <mergeCell ref="B18:B19"/>
    <mergeCell ref="D30:E30"/>
    <mergeCell ref="A13:G13"/>
    <mergeCell ref="F18:F19"/>
    <mergeCell ref="G18:G19"/>
    <mergeCell ref="F16:G17"/>
    <mergeCell ref="F26:G28"/>
    <mergeCell ref="F22:G24"/>
  </mergeCells>
  <phoneticPr fontId="3" type="noConversion"/>
  <pageMargins left="0.7" right="0.7" top="0.75" bottom="0.75" header="0.3" footer="0.3"/>
  <pageSetup paperSize="9" scale="8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MPDC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grobertson</dc:creator>
  <cp:lastModifiedBy>jcochrane</cp:lastModifiedBy>
  <cp:lastPrinted>2013-03-12T04:11:45Z</cp:lastPrinted>
  <dcterms:created xsi:type="dcterms:W3CDTF">2010-08-09T20:44:50Z</dcterms:created>
  <dcterms:modified xsi:type="dcterms:W3CDTF">2013-03-13T01:21:37Z</dcterms:modified>
</cp:coreProperties>
</file>